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9119f266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criptive Review" sheetId="1" r:id="Rc351c020ca0d4c40"/>
    <x:sheet xmlns:r="http://schemas.openxmlformats.org/officeDocument/2006/relationships" name="Planning Sensitivity" sheetId="2" r:id="Re472cbec86394a29"/>
    <x:sheet xmlns:r="http://schemas.openxmlformats.org/officeDocument/2006/relationships" name="Bridge Attribution" sheetId="3" r:id="Re030b73205e745e3"/>
    <x:sheet xmlns:r="http://schemas.openxmlformats.org/officeDocument/2006/relationships" name="Bridge Calculation" sheetId="4" r:id="R2c942ea5bd08413c"/>
    <x:sheet xmlns:r="http://schemas.openxmlformats.org/officeDocument/2006/relationships" name="Definition Reconciliation" sheetId="5" r:id="R31629eabdac84096"/>
    <x:sheet xmlns:r="http://schemas.openxmlformats.org/officeDocument/2006/relationships" name="Definition Appendix" sheetId="6" r:id="R60b75b7a74124a63"/>
    <x:sheet xmlns:r="http://schemas.openxmlformats.org/officeDocument/2006/relationships" name="Metric Inputs" sheetId="7" r:id="R65c49eb3bf9648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yyyy-mm-dd"/>
    <x:numFmt numFmtId="201" formatCode="$#,##0.0;($#,##0.0);-"/>
    <x:numFmt numFmtId="202" formatCode="0.000%"/>
    <x:numFmt numFmtId="203" formatCode="0.0%;(0.0%);-"/>
    <x:numFmt numFmtId="204" formatCode="0.000%;(0.000%);-"/>
    <x:numFmt numFmtId="205" formatCode="#,##0.0"/>
    <x:numFmt numFmtId="206" formatCode="#,##0.0;(#,##0.0);-"/>
  </x:numFmts>
  <x:fonts count="9">
    <x:font>
      <x:sz val="11"/>
      <x:name val="Carlito"/>
    </x:font>
    <x:font>
      <x:b/>
      <x:sz val="11"/>
      <x:color rgb="FF9C5700"/>
      <x:name val="Arial"/>
    </x:font>
    <x:font>
      <x:b/>
      <x:sz val="10"/>
      <x:color rgb="FFFFFFFF"/>
      <x:name val="Arial"/>
    </x:font>
    <x:font>
      <x:sz val="10"/>
      <x:color rgb="FF172B4D"/>
      <x:name val="Arial"/>
    </x:font>
    <x:font>
      <x:sz val="10"/>
      <x:color rgb="FF0000FF"/>
      <x:name val="Arial"/>
    </x:font>
    <x:font>
      <x:b/>
      <x:sz val="15"/>
      <x:color rgb="FF172B4D"/>
      <x:name val="Arial"/>
    </x:font>
    <x:font>
      <x:b/>
      <x:sz val="10"/>
      <x:color rgb="FF172B4D"/>
      <x:name val="Arial"/>
    </x:font>
    <x:font>
      <x:sz val="10"/>
      <x:color rgb="FF000000"/>
      <x:name val="Arial"/>
    </x:font>
    <x:font>
      <x:sz val="10"/>
      <x:color rgb="FF008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2B4D"/>
      </x:patternFill>
    </x:fill>
    <x:fill>
      <x:patternFill patternType="solid">
        <x:fgColor rgb="FFE7F8F2"/>
      </x:patternFill>
    </x:fill>
    <x:fill>
      <x:patternFill patternType="solid">
        <x:fgColor rgb="FFFFFCE6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/>
    </x:xf>
    <x:xf numFmtId="203" fontId="4" fillId="5" borderId="0" xfId="0" applyNumberFormat="1" applyFont="1" applyFill="1" applyBorder="1" applyAlignment="1">
      <x:alignment vertical="center"/>
    </x:xf>
    <x:xf numFmtId="204" fontId="4" fillId="5" borderId="0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201" fontId="8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fa9523f2b47d8" /><Relationship Type="http://schemas.openxmlformats.org/officeDocument/2006/relationships/theme" Target="/xl/theme/theme1.xml" Id="Rf322597aa09a4f1e" /><Relationship Type="http://schemas.openxmlformats.org/officeDocument/2006/relationships/sharedStrings" Target="/xl/sharedStrings.xml" Id="R94a151df97c240e8" /><Relationship Type="http://schemas.openxmlformats.org/officeDocument/2006/relationships/worksheet" Target="/xl/worksheets/sheet1.xml" Id="Rc351c020ca0d4c40" /><Relationship Type="http://schemas.openxmlformats.org/officeDocument/2006/relationships/worksheet" Target="/xl/worksheets/sheet2.xml" Id="Re472cbec86394a29" /><Relationship Type="http://schemas.openxmlformats.org/officeDocument/2006/relationships/worksheet" Target="/xl/worksheets/sheet3.xml" Id="Re030b73205e745e3" /><Relationship Type="http://schemas.openxmlformats.org/officeDocument/2006/relationships/worksheet" Target="/xl/worksheets/sheet4.xml" Id="R2c942ea5bd08413c" /><Relationship Type="http://schemas.openxmlformats.org/officeDocument/2006/relationships/worksheet" Target="/xl/worksheets/sheet5.xml" Id="R31629eabdac84096" /><Relationship Type="http://schemas.openxmlformats.org/officeDocument/2006/relationships/worksheet" Target="/xl/worksheets/sheet6.xml" Id="R60b75b7a74124a63" /><Relationship Type="http://schemas.openxmlformats.org/officeDocument/2006/relationships/worksheet" Target="/xl/worksheets/sheet7.xml" Id="R65c49eb3bf9648b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2d1a15c28df489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Consumer transaction revenue trend ($mm)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 ($mm)</c:v>
          </c:tx>
          <c:spPr>
            <a:ln xmlns:a="http://schemas.openxmlformats.org/drawingml/2006/main" w="19050">
              <a:solidFill>
                <a:srgbClr val="1652F0"/>
              </a:solidFill>
              <a:prstDash val="solid"/>
            </a:ln>
          </c:spPr>
          <c:marker>
            <c:symbol val="none"/>
          </c:marker>
          <c:cat>
            <c:strRef>
              <c:f>'Descriptive Review'!$B$16:$B$24</c:f>
              <c:strCache>
                <c:ptCount val="0"/>
              </c:strCache>
            </c:strRef>
          </c:cat>
          <c:val>
            <c:numRef>
              <c:f>'Descriptive Review'!$C$16:$C$24</c:f>
              <c:numCache>
                <c:formatCode>$#,##0.0;($#,##0.0);-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13</xdr:row>
      <xdr:rowOff>0</xdr:rowOff>
    </xdr:from>
    <xdr:to>
      <xdr:col>14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d1a15c28df489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63dce2e3e124c96" /></Relationships>
</file>

<file path=xl/worksheets/sheet1.xml><?xml version="1.0" encoding="utf-8"?>
<x:worksheet xmlns:x="http://schemas.openxmlformats.org/spreadsheetml/2006/main">
  <x:sheetPr>
    <x:tabColor rgb="FF1652F0"/>
  </x:sheetPr>
  <x:sheetViews>
    <x:sheetView showGridLines="0" workbookViewId="0"/>
  </x:sheetViews>
  <x:sheetFormatPr defaultRowHeight="15"/>
  <x:cols>
    <x:col min="2" max="2" width="23" hidden="0" customWidth="1"/>
    <x:col min="3" max="3" width="20" hidden="0" customWidth="1"/>
    <x:col min="5" max="5" width="18" hidden="0" customWidth="1"/>
    <x:col min="6" max="6" width="18" hidden="0" customWidth="1"/>
    <x:col min="8" max="8" width="18" hidden="0" customWidth="1"/>
    <x:col min="9" max="9" width="44" hidden="0" customWidth="1"/>
  </x:cols>
  <x:sheetData>
    <x:row r="2">
      <x:c r="B2" s="24" t="str">
        <x:v>Coinbase consumer transaction revenue review</x:v>
      </x:c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</x:row>
    <x:row r="3">
      <x:c r="B3" s="2" t="str">
        <x:v>DESCRIPTIVE / NOT A FORECAST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5">
      <x:c r="B5" s="17" t="str">
        <x:v>Selected comparison</x:v>
      </x:c>
      <x:c r="C5" s="43" t="str">
        <x:f>'Bridge Calculation'!A4</x:f>
        <x:v>2024-09-30_to_2024-12-31</x:v>
      </x:c>
      <x:c r="E5" s="14" t="str">
        <x:v>Bridge check</x:v>
      </x:c>
      <x:c r="F5" s="16" t="str">
        <x:v>Amount ($mm)</x:v>
      </x:c>
      <x:c r="H5" s="14" t="str">
        <x:v>Management readout</x:v>
      </x:c>
      <x:c r="I5" s="16"/>
    </x:row>
    <x:row r="6">
      <x:c r="B6" s="17" t="str">
        <x:v>From quarter</x:v>
      </x:c>
      <x:c r="C6" s="43" t="str">
        <x:v>Q3:24</x:v>
      </x:c>
      <x:c r="E6" t="str">
        <x:v>Residual</x:v>
      </x:c>
      <x:c r="F6" s="45" t="n">
        <x:f>'Bridge Calculation'!P4</x:f>
        <x:v>0</x:v>
      </x:c>
      <x:c r="H6" t="str">
        <x:v>Fixed-order result</x:v>
      </x:c>
      <x:c r="I6" s="30" t="str">
        <x:v>Volume explains 98.7% of the Q3-to-Q4 revenue increase under the disclosed volume-first bridge.</x:v>
      </x:c>
    </x:row>
    <x:row r="7">
      <x:c r="B7" s="17" t="str">
        <x:v>To quarter</x:v>
      </x:c>
      <x:c r="C7" s="43" t="str">
        <x:v>Q4:24</x:v>
      </x:c>
      <x:c r="E7" t="str">
        <x:v>Tolerance</x:v>
      </x:c>
      <x:c r="F7" s="45" t="n">
        <x:v>0.1</x:v>
      </x:c>
      <x:c r="H7" t="str">
        <x:v>Symmetric result</x:v>
      </x:c>
      <x:c r="I7" s="30" t="str">
        <x:v>The Shapley split assigns $856.4M to volume and $7.4M to calculated yield.</x:v>
      </x:c>
    </x:row>
    <x:row r="8">
      <x:c r="B8" s="17" t="str">
        <x:v>From revenue ($mm)</x:v>
      </x:c>
      <x:c r="C8" s="44" t="n">
        <x:f>'Bridge Calculation'!D4</x:f>
        <x:v>483.3</x:v>
      </x:c>
      <x:c r="E8" t="str">
        <x:v>Status</x:v>
      </x:c>
      <x:c r="F8" t="str">
        <x:f>IF(ABS(F6)&lt;=F7,"Within tolerance","Investigate")</x:f>
        <x:v>Within tolerance</x:v>
      </x:c>
      <x:c r="H8" t="str">
        <x:v>Yield signal</x:v>
      </x:c>
      <x:c r="I8" s="30" t="str">
        <x:v>Calculated effective yield was broadly stable: 1.421% to 1.433%.</x:v>
      </x:c>
    </x:row>
    <x:row r="9">
      <x:c r="B9" s="17" t="str">
        <x:v>To revenue ($mm)</x:v>
      </x:c>
      <x:c r="C9" s="44" t="n">
        <x:f>'Bridge Calculation'!E4</x:f>
        <x:v>1347.1</x:v>
      </x:c>
      <x:c r="H9" t="str">
        <x:v>Decision use</x:v>
      </x:c>
      <x:c r="I9" s="30" t="str">
        <x:v>Use the bridge to explain the reported change. Do not use it as a forecast or causal attribution.</x:v>
      </x:c>
    </x:row>
    <x:row r="10">
      <x:c r="B10" s="17" t="str">
        <x:v>Revenue change ($mm)</x:v>
      </x:c>
      <x:c r="C10" s="44" t="n">
        <x:f>'Bridge Calculation'!M4</x:f>
        <x:v>863.8</x:v>
      </x:c>
      <x:c r="H10" t="str">
        <x:v>Next action</x:v>
      </x:c>
      <x:c r="I10" s="30" t="str">
        <x:v>Use Planning Sensitivity to test explicit assumptions and Definition Reconciliation before extending the panel.</x:v>
      </x:c>
    </x:row>
    <x:row r="11">
      <x:c r="B11" s="17" t="str">
        <x:v>Volume effect ($mm)</x:v>
      </x:c>
      <x:c r="C11" s="44" t="n">
        <x:f>'Bridge Calculation'!N4</x:f>
        <x:v>852.8823529411765</x:v>
      </x:c>
    </x:row>
    <x:row r="12">
      <x:c r="B12" s="17" t="str">
        <x:v>Calculated yield effect ($mm)</x:v>
      </x:c>
      <x:c r="C12" s="44" t="n">
        <x:f>'Bridge Calculation'!O4</x:f>
        <x:v>10.91764705882364</x:v>
      </x:c>
    </x:row>
    <x:row r="15">
      <x:c r="B15" s="14" t="str">
        <x:v>Quarter</x:v>
      </x:c>
      <x:c r="C15" s="15" t="str">
        <x:v>Revenue ($mm)</x:v>
      </x:c>
      <x:c r="D15" s="16" t="str">
        <x:v>Volume ($bn)</x:v>
      </x:c>
    </x:row>
    <x:row r="16">
      <x:c r="B16" s="18" t="str">
        <x:f>'Metric Inputs'!A4</x:f>
        <x:v>Q3:23</x:v>
      </x:c>
      <x:c r="C16" s="23" t="n">
        <x:f>'Metric Inputs'!C4</x:f>
        <x:v>247</x:v>
      </x:c>
      <x:c r="D16" s="36" t="n">
        <x:f>'Metric Inputs'!D4</x:f>
        <x:v>11</x:v>
      </x:c>
    </x:row>
    <x:row r="17">
      <x:c r="B17" s="18" t="str">
        <x:f>'Metric Inputs'!A5</x:f>
        <x:v>Q4:23</x:v>
      </x:c>
      <x:c r="C17" s="23" t="n">
        <x:f>'Metric Inputs'!C5</x:f>
        <x:v>468.9</x:v>
      </x:c>
      <x:c r="D17" s="36" t="n">
        <x:f>'Metric Inputs'!D5</x:f>
        <x:v>29</x:v>
      </x:c>
    </x:row>
    <x:row r="18">
      <x:c r="B18" s="18" t="str">
        <x:f>'Metric Inputs'!A6</x:f>
        <x:v>Q1:24</x:v>
      </x:c>
      <x:c r="C18" s="23" t="n">
        <x:f>'Metric Inputs'!C6</x:f>
        <x:v>935.2</x:v>
      </x:c>
      <x:c r="D18" s="36" t="n">
        <x:f>'Metric Inputs'!D6</x:f>
        <x:v>56</x:v>
      </x:c>
    </x:row>
    <x:row r="19">
      <x:c r="B19" s="18" t="str">
        <x:f>'Metric Inputs'!A7</x:f>
        <x:v>Q2:24</x:v>
      </x:c>
      <x:c r="C19" s="23" t="n">
        <x:f>'Metric Inputs'!C7</x:f>
        <x:v>664.8</x:v>
      </x:c>
      <x:c r="D19" s="36" t="n">
        <x:f>'Metric Inputs'!D7</x:f>
        <x:v>37</x:v>
      </x:c>
    </x:row>
    <x:row r="20">
      <x:c r="B20" s="18" t="str">
        <x:f>'Metric Inputs'!A8</x:f>
        <x:v>Q3:24</x:v>
      </x:c>
      <x:c r="C20" s="23" t="n">
        <x:f>'Metric Inputs'!C8</x:f>
        <x:v>483.3</x:v>
      </x:c>
      <x:c r="D20" s="36" t="n">
        <x:f>'Metric Inputs'!D8</x:f>
        <x:v>34</x:v>
      </x:c>
    </x:row>
    <x:row r="21">
      <x:c r="B21" s="18" t="str">
        <x:f>'Metric Inputs'!A9</x:f>
        <x:v>Q4:24</x:v>
      </x:c>
      <x:c r="C21" s="23" t="n">
        <x:f>'Metric Inputs'!C9</x:f>
        <x:v>1347.1</x:v>
      </x:c>
      <x:c r="D21" s="36" t="n">
        <x:f>'Metric Inputs'!D9</x:f>
        <x:v>94</x:v>
      </x:c>
    </x:row>
    <x:row r="22">
      <x:c r="B22" s="18" t="str">
        <x:f>'Metric Inputs'!A10</x:f>
        <x:v>Q1:25</x:v>
      </x:c>
      <x:c r="C22" s="23" t="n">
        <x:f>'Metric Inputs'!C10</x:f>
        <x:v>1095.5</x:v>
      </x:c>
      <x:c r="D22" s="36" t="n">
        <x:f>'Metric Inputs'!D10</x:f>
        <x:v>78.1</x:v>
      </x:c>
    </x:row>
    <x:row r="23">
      <x:c r="B23" s="18" t="str">
        <x:f>'Metric Inputs'!A11</x:f>
        <x:v>Q2:25</x:v>
      </x:c>
      <x:c r="C23" s="23" t="n">
        <x:f>'Metric Inputs'!C11</x:f>
        <x:v>649.9</x:v>
      </x:c>
      <x:c r="D23" s="36" t="n">
        <x:f>'Metric Inputs'!D11</x:f>
        <x:v>43</x:v>
      </x:c>
    </x:row>
    <x:row r="24">
      <x:c r="B24" s="18" t="str">
        <x:f>'Metric Inputs'!A12</x:f>
        <x:v>Q3:25</x:v>
      </x:c>
      <x:c r="C24" s="23" t="n">
        <x:f>'Metric Inputs'!C12</x:f>
        <x:v>843.5</x:v>
      </x:c>
      <x:c r="D24" s="36" t="n">
        <x:f>'Metric Inputs'!D12</x:f>
        <x:v>59</x:v>
      </x:c>
    </x:row>
    <x:row r="27">
      <x:c r="B27" s="29" t="str">
        <x:v>Interpretation boundary</x:v>
      </x:c>
      <x:c r="C27" s="30" t="str">
        <x:v>This is an algebraic decomposition of a reported change. It does not establish causality. Calculated effective yield is revenue divided by reported consumer volume, not a reported fee rate.</x:v>
      </x:c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</x:row>
    <x:row r="28">
      <x:c r="B28" s="29" t="str">
        <x:v>Definition control</x:v>
      </x:c>
      <x:c r="C28" s="30" t="str">
        <x:v>The nine-quarter trend uses the post-Q1 2024 revenue definition. See Definition Appendix for original and recast Q3/Q4 2023 values.</x:v>
      </x:c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</x:row>
    <x:row r="29">
      <x:c r="B29" s="29" t="str">
        <x:v>Source</x:v>
      </x:c>
      <x:c r="C29" s="30" t="str">
        <x:v>SEC-filed Coinbase shareholder letters. Exact URLs, publication dates, source IDs, and definition families appear in Metric Inputs.</x:v>
      </x:c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</x:row>
  </x:sheetData>
  <x:mergeCells>
    <x:mergeCell ref="C27:N27"/>
    <x:mergeCell ref="C28:N28"/>
    <x:mergeCell ref="C29:N29"/>
  </x:mergeCells>
  <x:pageMargins left="0.7" right="0.7" top="0.75" bottom="0.75" header="0.3" footer="0.3"/>
  <x:drawing xmlns:r="http://schemas.openxmlformats.org/officeDocument/2006/relationships" r:id="Rb63dce2e3e124c96"/>
</x:worksheet>
</file>

<file path=xl/worksheets/sheet2.xml><?xml version="1.0" encoding="utf-8"?>
<x:worksheet xmlns:x="http://schemas.openxmlformats.org/spreadsheetml/2006/main">
  <x:sheetPr>
    <x:tabColor rgb="FF3B82F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41.88999938964844" hidden="0" customWidth="1"/>
    <x:col min="3" max="3" width="113.66999816894531" hidden="0" customWidth="1"/>
    <x:col min="4" max="4" width="12.890000343322754" hidden="0" customWidth="1"/>
    <x:col min="5" max="5" width="9.779999732971191" hidden="0" customWidth="1"/>
    <x:col min="6" max="6" width="41.66999816894531" hidden="0" customWidth="1"/>
    <x:col min="7" max="7" width="16.670000076293945" hidden="0" customWidth="1"/>
    <x:col min="8" max="8" width="17.110000610351562" hidden="0" customWidth="1"/>
    <x:col min="9" max="9" width="32" hidden="0" customWidth="1"/>
    <x:col min="10" max="10" width="32" hidden="0" customWidth="1"/>
  </x:cols>
  <x:sheetData>
    <x:row r="2">
      <x:c r="B2" s="24" t="str">
        <x:v>Illustrative planning sensitivity</x:v>
      </x:c>
      <x:c r="C2" s="24"/>
      <x:c r="D2" s="24"/>
      <x:c r="E2" s="24"/>
      <x:c r="F2" s="24"/>
      <x:c r="G2" s="24"/>
      <x:c r="H2" s="24"/>
      <x:c r="I2" s="24"/>
      <x:c r="J2" s="24"/>
    </x:row>
    <x:row r="3">
      <x:c r="B3" s="2" t="str">
        <x:v>NOT A FORECAST / USER-EDITABLE ASSUMPTIONS</x:v>
      </x:c>
      <x:c r="C3" s="2"/>
      <x:c r="D3" s="2"/>
      <x:c r="E3" s="2"/>
      <x:c r="F3" s="2"/>
      <x:c r="G3" s="2"/>
      <x:c r="H3" s="2"/>
      <x:c r="I3" s="2"/>
      <x:c r="J3" s="2"/>
    </x:row>
    <x:row r="5">
      <x:c r="B5" s="14" t="str">
        <x:v>Case</x:v>
      </x:c>
      <x:c r="C5" s="15" t="str">
        <x:v>Volume change</x:v>
      </x:c>
      <x:c r="D5" s="15" t="str">
        <x:v>Yield change (pp)</x:v>
      </x:c>
      <x:c r="E5" s="15" t="str">
        <x:v>Volume ($bn)</x:v>
      </x:c>
      <x:c r="F5" s="15" t="str">
        <x:v>Effective yield</x:v>
      </x:c>
      <x:c r="G5" s="15" t="str">
        <x:v>Implied revenue ($mm)</x:v>
      </x:c>
      <x:c r="H5" s="15" t="str">
        <x:v>Revenue change ($mm)</x:v>
      </x:c>
      <x:c r="I5" s="15" t="str">
        <x:v>Decision prompt</x:v>
      </x:c>
      <x:c r="J5" s="16" t="str">
        <x:v>Claim boundary</x:v>
      </x:c>
    </x:row>
    <x:row r="6">
      <x:c r="B6" s="18" t="str">
        <x:v>Downside</x:v>
      </x:c>
      <x:c r="C6" s="34" t="n">
        <x:v>-0.2</x:v>
      </x:c>
      <x:c r="D6" s="35" t="n">
        <x:v>-0.001</x:v>
      </x:c>
      <x:c r="E6" s="36" t="n">
        <x:f>'Bridge Calculation'!$G$4*(1+C6)</x:f>
        <x:v>75.2</x:v>
      </x:c>
      <x:c r="F6" s="37" t="n">
        <x:f>'Bridge Calculation'!$I$4+D6</x:f>
        <x:v>0.013330851063829786</x:v>
      </x:c>
      <x:c r="G6" s="23" t="n">
        <x:f>E6*F6*1000</x:f>
        <x:v>1002.48</x:v>
      </x:c>
      <x:c r="H6" s="23" t="n">
        <x:f>G6-'Bridge Calculation'!$E$4</x:f>
        <x:v>-344.6199999999999</x:v>
      </x:c>
      <x:c r="I6" s="31" t="str">
        <x:v>Investigate activity retention and customer/asset mix.</x:v>
      </x:c>
      <x:c r="J6" s="31" t="str">
        <x:v>Illustrative sensitivity; not management guidance or a probability-weighted forecast.</x:v>
      </x:c>
    </x:row>
    <x:row r="7">
      <x:c r="B7" s="18" t="str">
        <x:v>Reference</x:v>
      </x:c>
      <x:c r="C7" s="34" t="n">
        <x:v>0</x:v>
      </x:c>
      <x:c r="D7" s="35" t="n">
        <x:v>0</x:v>
      </x:c>
      <x:c r="E7" s="36" t="n">
        <x:f>'Bridge Calculation'!$G$4*(1+C7)</x:f>
        <x:v>94</x:v>
      </x:c>
      <x:c r="F7" s="37" t="n">
        <x:f>'Bridge Calculation'!$I$4+D7</x:f>
        <x:v>0.014330851063829787</x:v>
      </x:c>
      <x:c r="G7" s="23" t="n">
        <x:f>E7*F7*1000</x:f>
        <x:v>1347.1</x:v>
      </x:c>
      <x:c r="H7" s="23" t="n">
        <x:f>G7-'Bridge Calculation'!$E$4</x:f>
        <x:v>0</x:v>
      </x:c>
      <x:c r="I7" s="31" t="str">
        <x:v>Reference case equals Q4 2024 actual inputs; it is not a forecast.</x:v>
      </x:c>
      <x:c r="J7" s="31" t="str">
        <x:v>Illustrative sensitivity; not management guidance or a probability-weighted forecast.</x:v>
      </x:c>
    </x:row>
    <x:row r="8">
      <x:c r="B8" s="18" t="str">
        <x:v>Upside</x:v>
      </x:c>
      <x:c r="C8" s="34" t="n">
        <x:v>0.2</x:v>
      </x:c>
      <x:c r="D8" s="35" t="n">
        <x:v>0.001</x:v>
      </x:c>
      <x:c r="E8" s="36" t="n">
        <x:f>'Bridge Calculation'!$G$4*(1+C8)</x:f>
        <x:v>112.8</x:v>
      </x:c>
      <x:c r="F8" s="37" t="n">
        <x:f>'Bridge Calculation'!$I$4+D8</x:f>
        <x:v>0.015330851063829788</x:v>
      </x:c>
      <x:c r="G8" s="23" t="n">
        <x:f>E8*F8*1000</x:f>
        <x:v>1729.32</x:v>
      </x:c>
      <x:c r="H8" s="23" t="n">
        <x:f>G8-'Bridge Calculation'!$E$4</x:f>
        <x:v>382.22</x:v>
      </x:c>
      <x:c r="I8" s="31" t="str">
        <x:v>Test operating readiness and mix sustainability.</x:v>
      </x:c>
      <x:c r="J8" s="31" t="str">
        <x:v>Illustrative sensitivity; not management guidance or a probability-weighted forecast.</x:v>
      </x:c>
    </x:row>
    <x:row r="11">
      <x:c r="B11" s="14" t="str">
        <x:v>Illustrative trigger</x:v>
      </x:c>
      <x:c r="C11" s="15" t="str">
        <x:v>Threshold</x:v>
      </x:c>
      <x:c r="D11" s="15" t="str">
        <x:v>Current reference</x:v>
      </x:c>
      <x:c r="E11" s="15" t="str">
        <x:v>Status</x:v>
      </x:c>
      <x:c r="F11" s="16" t="str">
        <x:v>Management question</x:v>
      </x:c>
    </x:row>
    <x:row r="12">
      <x:c r="B12" s="18" t="str">
        <x:v>Volume decline</x:v>
      </x:c>
      <x:c r="C12" s="38" t="n">
        <x:v>-0.15</x:v>
      </x:c>
      <x:c r="D12" s="38" t="n">
        <x:v>0</x:v>
      </x:c>
      <x:c r="E12" s="18" t="str">
        <x:f>IF(C6&lt;=C12,"Review","Monitor")</x:f>
        <x:v>Review</x:v>
      </x:c>
      <x:c r="F12" s="18" t="str">
        <x:v>Has activity shifted by customer, asset, geography, or product?</x:v>
      </x:c>
    </x:row>
    <x:row r="13">
      <x:c r="B13" s="18" t="str">
        <x:v>Yield compression</x:v>
      </x:c>
      <x:c r="C13" s="38" t="n">
        <x:v>-0.001</x:v>
      </x:c>
      <x:c r="D13" s="38" t="n">
        <x:v>0</x:v>
      </x:c>
      <x:c r="E13" s="18" t="str">
        <x:f>IF(D6&lt;=C13,"Review","Monitor")</x:f>
        <x:v>Review</x:v>
      </x:c>
      <x:c r="F13" s="18" t="str">
        <x:v>Has mix shifted toward lower-fee channels or subscriptions?</x:v>
      </x:c>
    </x:row>
    <x:row r="14">
      <x:c r="B14" s="18" t="str">
        <x:v>Implied revenue decline</x:v>
      </x:c>
      <x:c r="C14" s="38" t="n">
        <x:v>-0.2</x:v>
      </x:c>
      <x:c r="D14" s="38" t="n">
        <x:v>0</x:v>
      </x:c>
      <x:c r="E14" s="18" t="str">
        <x:f>IF(H6/'Bridge Calculation'!E4&lt;=C14,"Review","Monitor")</x:f>
        <x:v>Review</x:v>
      </x:c>
      <x:c r="F14" s="18" t="str">
        <x:v>Which operating actions change if the sensitivity is realized?</x:v>
      </x:c>
    </x:row>
    <x:row r="16">
      <x:c r="B16" s="29" t="str">
        <x:v>Use</x:v>
      </x:c>
      <x:c r="C16" s="30" t="str">
        <x:v>Edit the blue volume and yield changes to test planning sensitivities. The workbook recalculates implied revenue and decision prompts; it does not assign probabilities.</x:v>
      </x:c>
      <x:c r="D16" s="30"/>
      <x:c r="E16" s="30"/>
      <x:c r="F16" s="30"/>
      <x:c r="G16" s="30"/>
      <x:c r="H16" s="30"/>
      <x:c r="I16" s="30"/>
      <x:c r="J16" s="30"/>
    </x:row>
    <x:row r="17">
      <x:c r="B17" s="29" t="str">
        <x:v>Boundary</x:v>
      </x:c>
      <x:c r="C17" s="30" t="str">
        <x:v>Default cases are mechanical ±20% volume and ±10 basis-point yield sensitivities around Q4 2024 actuals. They are not Coinbase guidance, targets, or expected outcomes.</x:v>
      </x:c>
      <x:c r="D17" s="30"/>
      <x:c r="E17" s="30"/>
      <x:c r="F17" s="30"/>
      <x:c r="G17" s="30"/>
      <x:c r="H17" s="30"/>
      <x:c r="I17" s="30"/>
      <x:c r="J17" s="30"/>
    </x:row>
  </x:sheetData>
  <x:mergeCells>
    <x:mergeCell ref="C16:J16"/>
    <x:mergeCell ref="C17:J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B7CF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29" hidden="0" customWidth="1"/>
    <x:col min="3" max="3" width="93" hidden="0" customWidth="1"/>
    <x:col min="4" max="4" width="13.220000267028809" hidden="0" customWidth="1"/>
    <x:col min="5" max="5" width="14.329999923706055" hidden="0" customWidth="1"/>
    <x:col min="6" max="6" width="11.5600004196167" hidden="0" customWidth="1"/>
    <x:col min="7" max="7" width="15.4399995803833" hidden="0" customWidth="1"/>
    <x:col min="8" max="8" width="38" hidden="0" customWidth="1"/>
  </x:cols>
  <x:sheetData>
    <x:row r="2">
      <x:c r="B2" s="24" t="str">
        <x:v>Bridge attribution methods</x:v>
      </x:c>
      <x:c r="C2" s="24"/>
      <x:c r="D2" s="24"/>
      <x:c r="E2" s="24"/>
      <x:c r="F2" s="24"/>
      <x:c r="G2" s="24"/>
      <x:c r="H2" s="24"/>
    </x:row>
    <x:row r="3">
      <x:c r="B3" s="2" t="str">
        <x:v>DESCRIPTIVE / NOT A FORECAST</x:v>
      </x:c>
      <x:c r="C3" s="2"/>
      <x:c r="D3" s="2"/>
      <x:c r="E3" s="2"/>
      <x:c r="F3" s="2"/>
      <x:c r="G3" s="2"/>
      <x:c r="H3" s="2"/>
    </x:row>
    <x:row r="5">
      <x:c r="B5" s="14" t="str">
        <x:v>Method</x:v>
      </x:c>
      <x:c r="C5" s="15" t="str">
        <x:v>Volume effect ($mm)</x:v>
      </x:c>
      <x:c r="D5" s="15" t="str">
        <x:v>Yield effect ($mm)</x:v>
      </x:c>
      <x:c r="E5" s="15" t="str">
        <x:v>Total change ($mm)</x:v>
      </x:c>
      <x:c r="F5" s="15" t="str">
        <x:v>Residual ($mm)</x:v>
      </x:c>
      <x:c r="G5" s="15" t="str">
        <x:v>Interaction allocation</x:v>
      </x:c>
      <x:c r="H5" s="16" t="str">
        <x:v>Interpretation</x:v>
      </x:c>
    </x:row>
    <x:row r="6">
      <x:c r="B6" s="18" t="str">
        <x:v>Volume first</x:v>
      </x:c>
      <x:c r="C6" s="23" t="n">
        <x:f>('Bridge Calculation'!G4-'Bridge Calculation'!F4)*'Bridge Calculation'!H4*1000</x:f>
        <x:v>852.8823529411765</x:v>
      </x:c>
      <x:c r="D6" s="23" t="n">
        <x:f>'Bridge Calculation'!G4*('Bridge Calculation'!I4-'Bridge Calculation'!H4)*1000</x:f>
        <x:v>10.91764705882364</x:v>
      </x:c>
      <x:c r="E6" s="23" t="n">
        <x:f>'Bridge Calculation'!M4</x:f>
        <x:v>863.8</x:v>
      </x:c>
      <x:c r="F6" s="23" t="n">
        <x:f>E6-C6-D6</x:f>
        <x:v>-1.4921397450962104e-13</x:v>
      </x:c>
      <x:c r="G6" s="18" t="str">
        <x:v>Volume first</x:v>
      </x:c>
      <x:c r="H6" s="31" t="str">
        <x:v>Move volume at starting yield; then yield at ending volume.</x:v>
      </x:c>
    </x:row>
    <x:row r="7">
      <x:c r="B7" s="18" t="str">
        <x:v>Yield first</x:v>
      </x:c>
      <x:c r="C7" s="23" t="n">
        <x:f>('Bridge Calculation'!G4-'Bridge Calculation'!F4)*'Bridge Calculation'!I4*1000</x:f>
        <x:v>859.8510638297872</x:v>
      </x:c>
      <x:c r="D7" s="23" t="n">
        <x:f>'Bridge Calculation'!F4*('Bridge Calculation'!I4-'Bridge Calculation'!H4)*1000</x:f>
        <x:v>3.948936170212806</x:v>
      </x:c>
      <x:c r="E7" s="23" t="n">
        <x:f>'Bridge Calculation'!M4</x:f>
        <x:v>863.8</x:v>
      </x:c>
      <x:c r="F7" s="23" t="n">
        <x:f>E7-C7-D7</x:f>
        <x:v>-7.327471962526033e-14</x:v>
      </x:c>
      <x:c r="G7" s="18" t="str">
        <x:v>Yield first</x:v>
      </x:c>
      <x:c r="H7" s="31" t="str">
        <x:v>Move yield at starting volume; then volume at ending yield.</x:v>
      </x:c>
    </x:row>
    <x:row r="8">
      <x:c r="B8" s="27" t="str">
        <x:v>Symmetric Shapley</x:v>
      </x:c>
      <x:c r="C8" s="28" t="n">
        <x:f>AVERAGE(C6:C7)</x:f>
        <x:v>856.3667083854818</x:v>
      </x:c>
      <x:c r="D8" s="28" t="n">
        <x:f>AVERAGE(D6:D7)</x:f>
        <x:v>7.433291614518223</x:v>
      </x:c>
      <x:c r="E8" s="28" t="n">
        <x:f>'Bridge Calculation'!M4</x:f>
        <x:v>863.8</x:v>
      </x:c>
      <x:c r="F8" s="28" t="n">
        <x:f>E8-C8-D8</x:f>
        <x:v>-1.1102230246251565e-13</x:v>
      </x:c>
      <x:c r="G8" s="27" t="str">
        <x:v>Split equally</x:v>
      </x:c>
      <x:c r="H8" s="32" t="str">
        <x:v>Average both valid orders to split the interaction term symmetrically.</x:v>
      </x:c>
    </x:row>
    <x:row r="11">
      <x:c r="B11" s="29" t="str">
        <x:v>Why show three methods</x:v>
      </x:c>
      <x:c r="C11" s="30" t="str">
        <x:v>The fixed-order bridge is valid but allocates the interaction term to the factor moved second. The symmetric result averages both valid orders.</x:v>
      </x:c>
      <x:c r="D11" s="30"/>
      <x:c r="E11" s="30"/>
      <x:c r="F11" s="30"/>
      <x:c r="G11" s="30"/>
      <x:c r="H11" s="30"/>
    </x:row>
    <x:row r="12">
      <x:c r="B12" s="29" t="str">
        <x:v>Decision use</x:v>
      </x:c>
      <x:c r="C12" s="30" t="str">
        <x:v>Lead with the symmetric result when discussing contribution. Retain both ordered methods so reviewers can see the allocation sensitivity.</x:v>
      </x:c>
      <x:c r="D12" s="30"/>
      <x:c r="E12" s="30"/>
      <x:c r="F12" s="30"/>
      <x:c r="G12" s="30"/>
      <x:c r="H12" s="30"/>
    </x:row>
    <x:row r="13">
      <x:c r="B13" s="29" t="str">
        <x:v>Claim boundary</x:v>
      </x:c>
      <x:c r="C13" s="30" t="str">
        <x:v>All three methods are algebraic identities. None establishes causality, price realization, or forecast performance.</x:v>
      </x:c>
      <x:c r="D13" s="30"/>
      <x:c r="E13" s="30"/>
      <x:c r="F13" s="30"/>
      <x:c r="G13" s="30"/>
      <x:c r="H13" s="30"/>
    </x:row>
  </x:sheetData>
  <x:mergeCells>
    <x:mergeCell ref="C11:H11"/>
    <x:mergeCell ref="C12:H12"/>
    <x:mergeCell ref="C13:H1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B93F7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7.219999313354492" hidden="0" customWidth="1"/>
    <x:col min="2" max="2" width="9.109999656677246" hidden="0" customWidth="1"/>
    <x:col min="3" max="3" width="8.109999656677246" hidden="0" customWidth="1"/>
    <x:col min="4" max="4" width="15.109999656677246" hidden="0" customWidth="1"/>
    <x:col min="5" max="5" width="13.109999656677246" hidden="0" customWidth="1"/>
    <x:col min="6" max="6" width="13.890000343322754" hidden="0" customWidth="1"/>
    <x:col min="7" max="7" width="11.779999732971191" hidden="0" customWidth="1"/>
    <x:col min="8" max="8" width="8" hidden="0" customWidth="1"/>
    <x:col min="9" max="9" width="6" hidden="0" customWidth="1"/>
    <x:col min="10" max="10" width="33.779998779296875" hidden="0" customWidth="1"/>
    <x:col min="11" max="11" width="34" hidden="0" customWidth="1"/>
    <x:col min="12" max="12" width="34" hidden="0" customWidth="1"/>
    <x:col min="13" max="13" width="17.110000610351562" hidden="0" customWidth="1"/>
    <x:col min="14" max="14" width="15" hidden="0" customWidth="1"/>
    <x:col min="15" max="15" width="13.220000267028809" hidden="0" customWidth="1"/>
    <x:col min="16" max="16" width="11.5600004196167" hidden="0" customWidth="1"/>
  </x:cols>
  <x:sheetData>
    <x:row r="1">
      <x:c r="A1" s="2" t="str">
        <x:v>DESCRIPTIVE / NOT A FORECAST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3">
      <x:c r="A3" s="14" t="str">
        <x:v>Comparison</x:v>
      </x:c>
      <x:c r="B3" s="15" t="str">
        <x:v>From period</x:v>
      </x:c>
      <x:c r="C3" s="15" t="str">
        <x:v>To period</x:v>
      </x:c>
      <x:c r="D3" s="15" t="str">
        <x:v>From revenue ($mm)</x:v>
      </x:c>
      <x:c r="E3" s="15" t="str">
        <x:v>To revenue ($mm)</x:v>
      </x:c>
      <x:c r="F3" s="15" t="str">
        <x:v>From volume ($bn)</x:v>
      </x:c>
      <x:c r="G3" s="15" t="str">
        <x:v>To volume ($bn)</x:v>
      </x:c>
      <x:c r="H3" s="15" t="str">
        <x:v>From yield</x:v>
      </x:c>
      <x:c r="I3" s="15" t="str">
        <x:v>To yield</x:v>
      </x:c>
      <x:c r="J3" s="15" t="str">
        <x:v>Definition family</x:v>
      </x:c>
      <x:c r="K3" s="15" t="str">
        <x:v>Evidence label</x:v>
      </x:c>
      <x:c r="L3" s="15" t="str">
        <x:v>Source reference</x:v>
      </x:c>
      <x:c r="M3" s="15" t="str">
        <x:v>Revenue change ($mm)</x:v>
      </x:c>
      <x:c r="N3" s="15" t="str">
        <x:v>Volume effect ($mm)</x:v>
      </x:c>
      <x:c r="O3" s="15" t="str">
        <x:v>Yield effect ($mm)</x:v>
      </x:c>
      <x:c r="P3" s="16" t="str">
        <x:v>Residual ($mm)</x:v>
      </x:c>
    </x:row>
    <x:row r="4">
      <x:c r="A4" s="19" t="str">
        <x:v>2024-09-30_to_2024-12-31</x:v>
      </x:c>
      <x:c r="B4" s="20" t="n">
        <x:v>45565</x:v>
      </x:c>
      <x:c r="C4" s="20" t="n">
        <x:v>45657</x:v>
      </x:c>
      <x:c r="D4" s="21" t="n">
        <x:v>483.3</x:v>
      </x:c>
      <x:c r="E4" s="21" t="n">
        <x:v>1347.1</x:v>
      </x:c>
      <x:c r="F4" s="21" t="n">
        <x:v>34</x:v>
      </x:c>
      <x:c r="G4" s="21" t="n">
        <x:v>94</x:v>
      </x:c>
      <x:c r="H4" s="22" t="n">
        <x:v>0.01421470588235294</x:v>
      </x:c>
      <x:c r="I4" s="22" t="n">
        <x:v>0.014330851063829787</x:v>
      </x:c>
      <x:c r="J4" s="19" t="str">
        <x:v>PAIR-REV-POST2024Q1-VOL-SPOT-PRE2025Q4</x:v>
      </x:c>
      <x:c r="K4" s="19" t="str">
        <x:v>descriptive calculation from reported/recast public filing values</x:v>
      </x:c>
      <x:c r="L4" s="19" t="str">
        <x:v>source-register.csv</x:v>
      </x:c>
      <x:c r="M4" s="23" t="n">
        <x:f>E4-D4</x:f>
        <x:v>863.8</x:v>
      </x:c>
      <x:c r="N4" s="23" t="n">
        <x:f>(G4-F4)*H4*1000</x:f>
        <x:v>852.8823529411765</x:v>
      </x:c>
      <x:c r="O4" s="23" t="n">
        <x:f>G4*(I4-H4)*1000</x:f>
        <x:v>10.91764705882364</x:v>
      </x:c>
      <x:c r="P4" s="23" t="n">
        <x:f>ROUND(M4-N4-O4,1)</x:f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8EA9D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42.779998779296875" hidden="0" customWidth="1"/>
    <x:col min="3" max="3" width="106.11000061035156" hidden="0" customWidth="1"/>
    <x:col min="4" max="4" width="12.890000343322754" hidden="0" customWidth="1"/>
    <x:col min="5" max="5" width="10" hidden="0" customWidth="1"/>
    <x:col min="6" max="6" width="8.670000076293945" hidden="0" customWidth="1"/>
    <x:col min="7" max="7" width="10.329999923706055" hidden="0" customWidth="1"/>
    <x:col min="8" max="8" width="14.4399995803833" hidden="0" customWidth="1"/>
    <x:col min="9" max="9" width="38" hidden="0" customWidth="1"/>
    <x:col min="10" max="10" width="38" hidden="0" customWidth="1"/>
  </x:cols>
  <x:sheetData>
    <x:row r="2">
      <x:c r="B2" s="24" t="str">
        <x:v>Trading-volume definition reconciliation</x:v>
      </x:c>
      <x:c r="C2" s="24"/>
      <x:c r="D2" s="24"/>
      <x:c r="E2" s="24"/>
      <x:c r="F2" s="24"/>
      <x:c r="G2" s="24"/>
      <x:c r="H2" s="24"/>
      <x:c r="I2" s="24"/>
      <x:c r="J2" s="24"/>
    </x:row>
    <x:row r="3">
      <x:c r="B3" s="2" t="str">
        <x:v>DESCRIPTIVE / NOT A FORECAST</x:v>
      </x:c>
      <x:c r="C3" s="2"/>
      <x:c r="D3" s="2"/>
      <x:c r="E3" s="2"/>
      <x:c r="F3" s="2"/>
      <x:c r="G3" s="2"/>
      <x:c r="H3" s="2"/>
      <x:c r="I3" s="2"/>
      <x:c r="J3" s="2"/>
    </x:row>
    <x:row r="5">
      <x:c r="B5" s="14" t="str">
        <x:v>Period</x:v>
      </x:c>
      <x:c r="C5" s="15" t="str">
        <x:v>Earlier volume ($bn)</x:v>
      </x:c>
      <x:c r="D5" s="15" t="str">
        <x:v>Later recast ($bn)</x:v>
      </x:c>
      <x:c r="E5" s="15" t="str">
        <x:v>Change ($bn)</x:v>
      </x:c>
      <x:c r="F5" s="15" t="str">
        <x:v>Change (%)</x:v>
      </x:c>
      <x:c r="G5" s="15" t="str">
        <x:v>Earlier source</x:v>
      </x:c>
      <x:c r="H5" s="15" t="str">
        <x:v>Later source</x:v>
      </x:c>
      <x:c r="I5" s="15" t="str">
        <x:v>Definition note</x:v>
      </x:c>
      <x:c r="J5" s="16" t="str">
        <x:v>Panel use</x:v>
      </x:c>
    </x:row>
    <x:row r="6">
      <x:c r="B6" s="18" t="str">
        <x:v>2025-Q2</x:v>
      </x:c>
      <x:c r="C6" s="39" t="n">
        <x:v>43</x:v>
      </x:c>
      <x:c r="D6" s="39" t="n">
        <x:v>41.5</x:v>
      </x:c>
      <x:c r="E6" s="39" t="n">
        <x:v>-1.5</x:v>
      </x:c>
      <x:c r="F6" s="38" t="n">
        <x:v>-0.03488372</x:v>
      </x:c>
      <x:c r="G6" s="18" t="str">
        <x:v>SRC-Q2-2025</x:v>
      </x:c>
      <x:c r="H6" s="18" t="str">
        <x:v>SRC-Q2-2026-DECK</x:v>
      </x:c>
      <x:c r="I6" s="31" t="str">
        <x:v>Later deck adjusts the series for stablecoin activity; do not splice into the pre-Q4 2025 panel.</x:v>
      </x:c>
      <x:c r="J6" s="31" t="str">
        <x:v>Quarantined from the pre-Q4 2025 panel</x:v>
      </x:c>
    </x:row>
    <x:row r="7">
      <x:c r="B7" s="18" t="str">
        <x:v>2025-Q3</x:v>
      </x:c>
      <x:c r="C7" s="39" t="n">
        <x:v>59</x:v>
      </x:c>
      <x:c r="D7" s="39" t="n">
        <x:v>57.4</x:v>
      </x:c>
      <x:c r="E7" s="39" t="n">
        <x:v>-1.6</x:v>
      </x:c>
      <x:c r="F7" s="38" t="n">
        <x:v>-0.02711864</x:v>
      </x:c>
      <x:c r="G7" s="18" t="str">
        <x:v>SRC-Q3-2025</x:v>
      </x:c>
      <x:c r="H7" s="18" t="str">
        <x:v>SRC-Q2-2026-DECK</x:v>
      </x:c>
      <x:c r="I7" s="31" t="str">
        <x:v>Later deck adjusts the series for stablecoin activity; preserve both vintages.</x:v>
      </x:c>
      <x:c r="J7" s="31" t="str">
        <x:v>Quarantined from the pre-Q4 2025 panel</x:v>
      </x:c>
    </x:row>
    <x:row r="8">
      <x:c r="B8" s="18" t="str">
        <x:v>2025-Q4</x:v>
      </x:c>
      <x:c r="C8" s="39" t="n">
        <x:v>56</x:v>
      </x:c>
      <x:c r="D8" s="39" t="n">
        <x:v>53.7</x:v>
      </x:c>
      <x:c r="E8" s="39" t="n">
        <x:v>-2.3</x:v>
      </x:c>
      <x:c r="F8" s="38" t="n">
        <x:v>-0.04107143</x:v>
      </x:c>
      <x:c r="G8" s="18" t="str">
        <x:v>SRC-Q4-2025</x:v>
      </x:c>
      <x:c r="H8" s="18" t="str">
        <x:v>SRC-Q2-2026-DECK</x:v>
      </x:c>
      <x:c r="I8" s="31" t="str">
        <x:v>Q4 letter used the routed-volume definition; the later deck made a further stablecoin adjustment.</x:v>
      </x:c>
      <x:c r="J8" s="31" t="str">
        <x:v>Quarantined from the pre-Q4 2025 panel</x:v>
      </x:c>
    </x:row>
    <x:row r="11">
      <x:c r="B11" s="29" t="str">
        <x:v>Q4 2025 change</x:v>
      </x:c>
      <x:c r="C11" s="30" t="str">
        <x:v>Coinbase added half of routed-off-platform spot trade value and recast prior periods.</x:v>
      </x:c>
      <x:c r="D11" s="30"/>
      <x:c r="E11" s="30"/>
      <x:c r="F11" s="30"/>
      <x:c r="G11" s="30"/>
      <x:c r="H11" s="30"/>
      <x:c r="I11" s="30"/>
      <x:c r="J11" s="30"/>
    </x:row>
    <x:row r="12">
      <x:c r="B12" s="29" t="str">
        <x:v>Later adjustment</x:v>
      </x:c>
      <x:c r="C12" s="30" t="str">
        <x:v>The Q2 2026 deck reports another stablecoin-activity adjustment: Q2-Q4 2025 volumes are lower than earlier disclosures.</x:v>
      </x:c>
      <x:c r="D12" s="30"/>
      <x:c r="E12" s="30"/>
      <x:c r="F12" s="30"/>
      <x:c r="G12" s="30"/>
      <x:c r="H12" s="30"/>
      <x:c r="I12" s="30"/>
      <x:c r="J12" s="30"/>
    </x:row>
    <x:row r="13">
      <x:c r="B13" s="29" t="str">
        <x:v>Conclusion</x:v>
      </x:c>
      <x:c r="C13" s="30" t="str">
        <x:v>The boundary is now documented, not silently ignored. The public disclosures still do not supply one stable quarterly history suitable for the original forecast gate.</x:v>
      </x:c>
      <x:c r="D13" s="30"/>
      <x:c r="E13" s="30"/>
      <x:c r="F13" s="30"/>
      <x:c r="G13" s="30"/>
      <x:c r="H13" s="30"/>
      <x:c r="I13" s="30"/>
      <x:c r="J13" s="30"/>
    </x:row>
  </x:sheetData>
  <x:mergeCells>
    <x:mergeCell ref="C11:J11"/>
    <x:mergeCell ref="C12:J12"/>
    <x:mergeCell ref="C13:J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AFC2E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29.670000076293945" hidden="0" customWidth="1"/>
    <x:col min="3" max="3" width="20" hidden="0" customWidth="1"/>
    <x:col min="4" max="4" width="20" hidden="0" customWidth="1"/>
    <x:col min="5" max="5" width="10.779999732971191" hidden="0" customWidth="1"/>
    <x:col min="6" max="6" width="8.670000076293945" hidden="0" customWidth="1"/>
    <x:col min="7" max="7" width="55" hidden="0" customWidth="1"/>
    <x:col min="8" max="8" width="55" hidden="0" customWidth="1"/>
  </x:cols>
  <x:sheetData>
    <x:row r="2">
      <x:c r="B2" s="24" t="str">
        <x:v>Definition-change appendix</x:v>
      </x:c>
      <x:c r="C2" s="24"/>
      <x:c r="D2" s="24"/>
      <x:c r="E2" s="24"/>
      <x:c r="F2" s="24"/>
      <x:c r="G2" s="24"/>
      <x:c r="H2" s="24"/>
    </x:row>
    <x:row r="3">
      <x:c r="B3" s="2" t="str">
        <x:v>DESCRIPTIVE / NOT A FORECAST</x:v>
      </x:c>
      <x:c r="C3" s="2"/>
      <x:c r="D3" s="2"/>
      <x:c r="E3" s="2"/>
      <x:c r="F3" s="2"/>
      <x:c r="G3" s="2"/>
      <x:c r="H3" s="2"/>
    </x:row>
    <x:row r="5">
      <x:c r="B5" s="14" t="str">
        <x:v>Period</x:v>
      </x:c>
      <x:c r="C5" s="15" t="str">
        <x:v>Original revenue ($mm)</x:v>
      </x:c>
      <x:c r="D5" s="15" t="str">
        <x:v>Recast revenue ($mm)</x:v>
      </x:c>
      <x:c r="E5" s="15" t="str">
        <x:v>Change ($mm)</x:v>
      </x:c>
      <x:c r="F5" s="15" t="str">
        <x:v>Change (%)</x:v>
      </x:c>
      <x:c r="G5" s="15" t="str">
        <x:v>Original source</x:v>
      </x:c>
      <x:c r="H5" s="16" t="str">
        <x:v>Recast source</x:v>
      </x:c>
    </x:row>
    <x:row r="6">
      <x:c r="B6" s="18" t="str">
        <x:v>2023-Q3</x:v>
      </x:c>
      <x:c r="C6" s="21" t="n">
        <x:v>274.5</x:v>
      </x:c>
      <x:c r="D6" s="21" t="n">
        <x:v>247</x:v>
      </x:c>
      <x:c r="E6" s="40" t="n">
        <x:f>D6-C6</x:f>
        <x:v>-27.5</x:v>
      </x:c>
      <x:c r="F6" s="41" t="n">
        <x:f>IF(C6=0,"n.a.",E6/C6)</x:f>
        <x:v>-0.10018214936247723</x:v>
      </x:c>
      <x:c r="G6" s="18" t="str">
        <x:v>SRC-Q3-2023: https://www.sec.gov/Archives/edgar/data/1679788/000167978823000112/secshareholderletterq320.htm</x:v>
      </x:c>
      <x:c r="H6" s="18" t="str">
        <x:v>SRC-Q1-2024: https://www.sec.gov/Archives/edgar/data/1679788/000167978824000087/secshareholderletterq120.htm</x:v>
      </x:c>
    </x:row>
    <x:row r="7">
      <x:c r="B7" s="18" t="str">
        <x:v>2023-Q4</x:v>
      </x:c>
      <x:c r="C7" s="21" t="n">
        <x:v>492.5</x:v>
      </x:c>
      <x:c r="D7" s="21" t="n">
        <x:v>468.9</x:v>
      </x:c>
      <x:c r="E7" s="40" t="n">
        <x:f>D7-C7</x:f>
        <x:v>-23.600000000000023</x:v>
      </x:c>
      <x:c r="F7" s="41" t="n">
        <x:f>IF(C7=0,"n.a.",E7/C7)</x:f>
        <x:v>-0.04791878172588837</x:v>
      </x:c>
      <x:c r="G7" s="18" t="str">
        <x:v>SRC-Q4-2023: https://www.sec.gov/Archives/edgar/data/1679788/000167978824000019/shareholderletterq42023.htm</x:v>
      </x:c>
      <x:c r="H7" s="18" t="str">
        <x:v>SRC-Q1-2024: https://www.sec.gov/Archives/edgar/data/1679788/000167978824000087/secshareholderletterq120.htm</x:v>
      </x:c>
    </x:row>
    <x:row r="10">
      <x:c r="B10" s="29" t="str">
        <x:v>What changed</x:v>
      </x:c>
      <x:c r="C10" s="30" t="str">
        <x:v>Beginning with Q1 2024 reporting, Coinbase moved Base and payment-related revenue out of consumer transaction revenue and recast prior periods.</x:v>
      </x:c>
      <x:c r="D10" s="30"/>
      <x:c r="E10" s="30"/>
      <x:c r="F10" s="30"/>
      <x:c r="G10" s="30"/>
      <x:c r="H10" s="30"/>
    </x:row>
    <x:row r="11">
      <x:c r="B11" s="29" t="str">
        <x:v>Interpretation</x:v>
      </x:c>
      <x:c r="C11" s="30" t="str">
        <x:v>The recast reduced Q3 2023 by $27.5mm and Q4 2023 by $23.6mm. Trend analysis uses the recast series for comparability.</x:v>
      </x:c>
      <x:c r="D11" s="30"/>
      <x:c r="E11" s="30"/>
      <x:c r="F11" s="30"/>
      <x:c r="G11" s="30"/>
      <x:c r="H11" s="30"/>
    </x:row>
    <x:row r="12">
      <x:c r="B12" s="29" t="str">
        <x:v>Control</x:v>
      </x:c>
      <x:c r="C12" s="30" t="str">
        <x:v>Original and recast observations remain separate. The workbook does not overwrite publication-vintage evidence.</x:v>
      </x:c>
      <x:c r="D12" s="30"/>
      <x:c r="E12" s="30"/>
      <x:c r="F12" s="30"/>
      <x:c r="G12" s="30"/>
      <x:c r="H12" s="30"/>
    </x:row>
  </x:sheetData>
  <x:mergeCells>
    <x:mergeCell ref="C10:H10"/>
    <x:mergeCell ref="C11:H11"/>
    <x:mergeCell ref="C12:H1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9C7A2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7.219999313354492" hidden="0" customWidth="1"/>
    <x:col min="2" max="2" width="8.109999656677246" hidden="0" customWidth="1"/>
    <x:col min="3" max="3" width="27.219999313354492" hidden="0" customWidth="1"/>
    <x:col min="4" max="4" width="22.889999389648438" hidden="0" customWidth="1"/>
    <x:col min="5" max="5" width="18.219999313354492" hidden="0" customWidth="1"/>
    <x:col min="6" max="6" width="11" hidden="0" customWidth="1"/>
    <x:col min="7" max="7" width="40" hidden="0" customWidth="1"/>
    <x:col min="8" max="8" width="40" hidden="0" customWidth="1"/>
    <x:col min="9" max="9" width="40" hidden="0" customWidth="1"/>
    <x:col min="10" max="10" width="40" hidden="0" customWidth="1"/>
  </x:cols>
  <x:sheetData>
    <x:row r="1">
      <x:c r="A1" s="2" t="str">
        <x:v>DESCRIPTIVE / NOT A FORECAST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3">
      <x:c r="A3" s="14" t="str">
        <x:v>Quarter</x:v>
      </x:c>
      <x:c r="B3" s="15" t="str">
        <x:v>Period end</x:v>
      </x:c>
      <x:c r="C3" s="15" t="str">
        <x:v>Consumer transaction revenue ($mm)</x:v>
      </x:c>
      <x:c r="D3" s="15" t="str">
        <x:v>Consumer trading volume ($bn)</x:v>
      </x:c>
      <x:c r="E3" s="15" t="str">
        <x:v>Calculated effective yield</x:v>
      </x:c>
      <x:c r="F3" s="15" t="str">
        <x:v>Published date</x:v>
      </x:c>
      <x:c r="G3" s="15" t="str">
        <x:v>Definition family</x:v>
      </x:c>
      <x:c r="H3" s="15" t="str">
        <x:v>Evidence label</x:v>
      </x:c>
      <x:c r="I3" s="15" t="str">
        <x:v>Source ID</x:v>
      </x:c>
      <x:c r="J3" s="16" t="str">
        <x:v>SEC source URL</x:v>
      </x:c>
    </x:row>
    <x:row r="4">
      <x:c r="A4" s="19" t="str">
        <x:v>Q3:23</x:v>
      </x:c>
      <x:c r="B4" s="20" t="n">
        <x:v>45199</x:v>
      </x:c>
      <x:c r="C4" s="21" t="n">
        <x:v>247</x:v>
      </x:c>
      <x:c r="D4" s="42" t="n">
        <x:v>11</x:v>
      </x:c>
      <x:c r="E4" s="22" t="n">
        <x:v>0.022454545454545453</x:v>
      </x:c>
      <x:c r="F4" s="20" t="n">
        <x:v>45414</x:v>
      </x:c>
      <x:c r="G4" s="19" t="str">
        <x:v>PAIR-REV-POST2024Q1-VOL-SPOT-PRE2025Q4</x:v>
      </x:c>
      <x:c r="H4" s="19" t="str">
        <x:v>reported/recast public filing values; descriptive only</x:v>
      </x:c>
      <x:c r="I4" s="19" t="str">
        <x:v>SRC-Q1-2024|SRC-Q3-2023</x:v>
      </x:c>
      <x:c r="J4" s="19" t="str">
        <x:v>SRC-Q1-2024: https://www.sec.gov/Archives/edgar/data/1679788/000167978824000087/secshareholderletterq120.htm | SRC-Q3-2023: https://www.sec.gov/Archives/edgar/data/1679788/000167978823000112/secshareholderletterq320.htm</x:v>
      </x:c>
    </x:row>
    <x:row r="5">
      <x:c r="A5" s="19" t="str">
        <x:v>Q4:23</x:v>
      </x:c>
      <x:c r="B5" s="20" t="n">
        <x:v>45291</x:v>
      </x:c>
      <x:c r="C5" s="21" t="n">
        <x:v>468.9</x:v>
      </x:c>
      <x:c r="D5" s="42" t="n">
        <x:v>29</x:v>
      </x:c>
      <x:c r="E5" s="22" t="n">
        <x:v>0.01616896551724138</x:v>
      </x:c>
      <x:c r="F5" s="20" t="n">
        <x:v>45414</x:v>
      </x:c>
      <x:c r="G5" s="19" t="str">
        <x:v>PAIR-REV-POST2024Q1-VOL-SPOT-PRE2025Q4</x:v>
      </x:c>
      <x:c r="H5" s="19" t="str">
        <x:v>reported/recast public filing values; descriptive only</x:v>
      </x:c>
      <x:c r="I5" s="19" t="str">
        <x:v>SRC-Q1-2024|SRC-Q4-2023</x:v>
      </x:c>
      <x:c r="J5" s="19" t="str">
        <x:v>SRC-Q1-2024: https://www.sec.gov/Archives/edgar/data/1679788/000167978824000087/secshareholderletterq120.htm | SRC-Q4-2023: https://www.sec.gov/Archives/edgar/data/1679788/000167978824000019/shareholderletterq42023.htm</x:v>
      </x:c>
    </x:row>
    <x:row r="6">
      <x:c r="A6" s="19" t="str">
        <x:v>Q1:24</x:v>
      </x:c>
      <x:c r="B6" s="20" t="n">
        <x:v>45382</x:v>
      </x:c>
      <x:c r="C6" s="21" t="n">
        <x:v>935.2</x:v>
      </x:c>
      <x:c r="D6" s="42" t="n">
        <x:v>56</x:v>
      </x:c>
      <x:c r="E6" s="22" t="n">
        <x:v>0.0167</x:v>
      </x:c>
      <x:c r="F6" s="20" t="n">
        <x:v>45414</x:v>
      </x:c>
      <x:c r="G6" s="19" t="str">
        <x:v>PAIR-REV-POST2024Q1-VOL-SPOT-PRE2025Q4</x:v>
      </x:c>
      <x:c r="H6" s="19" t="str">
        <x:v>reported/recast public filing values; descriptive only</x:v>
      </x:c>
      <x:c r="I6" s="19" t="str">
        <x:v>SRC-Q1-2024|SRC-Q1-2024</x:v>
      </x:c>
      <x:c r="J6" s="19" t="str">
        <x:v>SRC-Q1-2024: https://www.sec.gov/Archives/edgar/data/1679788/000167978824000087/secshareholderletterq120.htm | SRC-Q1-2024: https://www.sec.gov/Archives/edgar/data/1679788/000167978824000087/secshareholderletterq120.htm</x:v>
      </x:c>
    </x:row>
    <x:row r="7">
      <x:c r="A7" s="19" t="str">
        <x:v>Q2:24</x:v>
      </x:c>
      <x:c r="B7" s="20" t="n">
        <x:v>45473</x:v>
      </x:c>
      <x:c r="C7" s="21" t="n">
        <x:v>664.8</x:v>
      </x:c>
      <x:c r="D7" s="42" t="n">
        <x:v>37</x:v>
      </x:c>
      <x:c r="E7" s="22" t="n">
        <x:v>0.017967567567567566</x:v>
      </x:c>
      <x:c r="F7" s="20" t="n">
        <x:v>45505</x:v>
      </x:c>
      <x:c r="G7" s="19" t="str">
        <x:v>PAIR-REV-POST2024Q1-VOL-SPOT-PRE2025Q4</x:v>
      </x:c>
      <x:c r="H7" s="19" t="str">
        <x:v>reported/recast public filing values; descriptive only</x:v>
      </x:c>
      <x:c r="I7" s="19" t="str">
        <x:v>SRC-Q2-2024|SRC-Q2-2024</x:v>
      </x:c>
      <x:c r="J7" s="19" t="str">
        <x:v>SRC-Q2-2024: https://www.sec.gov/Archives/edgar/data/1679788/000167978824000148/q224shareholderletter.htm | SRC-Q2-2024: https://www.sec.gov/Archives/edgar/data/1679788/000167978824000148/q224shareholderletter.htm</x:v>
      </x:c>
    </x:row>
    <x:row r="8">
      <x:c r="A8" s="19" t="str">
        <x:v>Q3:24</x:v>
      </x:c>
      <x:c r="B8" s="20" t="n">
        <x:v>45565</x:v>
      </x:c>
      <x:c r="C8" s="21" t="n">
        <x:v>483.3</x:v>
      </x:c>
      <x:c r="D8" s="42" t="n">
        <x:v>34</x:v>
      </x:c>
      <x:c r="E8" s="22" t="n">
        <x:v>0.014214705882352942</x:v>
      </x:c>
      <x:c r="F8" s="20" t="n">
        <x:v>45595</x:v>
      </x:c>
      <x:c r="G8" s="19" t="str">
        <x:v>PAIR-REV-POST2024Q1-VOL-SPOT-PRE2025Q4</x:v>
      </x:c>
      <x:c r="H8" s="19" t="str">
        <x:v>reported/recast public filing values; descriptive only</x:v>
      </x:c>
      <x:c r="I8" s="19" t="str">
        <x:v>SRC-Q3-2024|SRC-Q3-2024</x:v>
      </x:c>
      <x:c r="J8" s="19" t="str">
        <x:v>SRC-Q3-2024: https://www.sec.gov/Archives/edgar/data/1679788/000167978824000186/q324shareholderletter.htm | SRC-Q3-2024: https://www.sec.gov/Archives/edgar/data/1679788/000167978824000186/q324shareholderletter.htm</x:v>
      </x:c>
    </x:row>
    <x:row r="9">
      <x:c r="A9" s="19" t="str">
        <x:v>Q4:24</x:v>
      </x:c>
      <x:c r="B9" s="20" t="n">
        <x:v>45657</x:v>
      </x:c>
      <x:c r="C9" s="21" t="n">
        <x:v>1347.1</x:v>
      </x:c>
      <x:c r="D9" s="42" t="n">
        <x:v>94</x:v>
      </x:c>
      <x:c r="E9" s="22" t="n">
        <x:v>0.014330851063829787</x:v>
      </x:c>
      <x:c r="F9" s="20" t="n">
        <x:v>45701</x:v>
      </x:c>
      <x:c r="G9" s="19" t="str">
        <x:v>PAIR-REV-POST2024Q1-VOL-SPOT-PRE2025Q4</x:v>
      </x:c>
      <x:c r="H9" s="19" t="str">
        <x:v>reported/recast public filing values; descriptive only</x:v>
      </x:c>
      <x:c r="I9" s="19" t="str">
        <x:v>SRC-Q4-2024|SRC-Q4-2024</x:v>
      </x:c>
      <x:c r="J9" s="19" t="str">
        <x:v>SRC-Q4-2024: https://www.sec.gov/Archives/edgar/data/1679788/000167978825000021/q424shareholderletter.htm | SRC-Q4-2024: https://www.sec.gov/Archives/edgar/data/1679788/000167978825000021/q424shareholderletter.htm</x:v>
      </x:c>
    </x:row>
    <x:row r="10">
      <x:c r="A10" s="19" t="str">
        <x:v>Q1:25</x:v>
      </x:c>
      <x:c r="B10" s="20" t="n">
        <x:v>45747</x:v>
      </x:c>
      <x:c r="C10" s="21" t="n">
        <x:v>1095.5</x:v>
      </x:c>
      <x:c r="D10" s="42" t="n">
        <x:v>78.1</x:v>
      </x:c>
      <x:c r="E10" s="22" t="n">
        <x:v>0.014026888604353393</x:v>
      </x:c>
      <x:c r="F10" s="20" t="n">
        <x:v>45785</x:v>
      </x:c>
      <x:c r="G10" s="19" t="str">
        <x:v>PAIR-REV-POST2024Q1-VOL-SPOT-PRE2025Q4</x:v>
      </x:c>
      <x:c r="H10" s="19" t="str">
        <x:v>reported/recast public filing values; descriptive only</x:v>
      </x:c>
      <x:c r="I10" s="19" t="str">
        <x:v>SRC-Q1-2025|SRC-Q1-2025</x:v>
      </x:c>
      <x:c r="J10" s="19" t="str">
        <x:v>SRC-Q1-2025: https://www.sec.gov/Archives/edgar/data/1679788/000167978825000088/q125shareholderletter.htm | SRC-Q1-2025: https://www.sec.gov/Archives/edgar/data/1679788/000167978825000088/q125shareholderletter.htm</x:v>
      </x:c>
    </x:row>
    <x:row r="11">
      <x:c r="A11" s="19" t="str">
        <x:v>Q2:25</x:v>
      </x:c>
      <x:c r="B11" s="20" t="n">
        <x:v>45838</x:v>
      </x:c>
      <x:c r="C11" s="21" t="n">
        <x:v>649.9</x:v>
      </x:c>
      <x:c r="D11" s="42" t="n">
        <x:v>43</x:v>
      </x:c>
      <x:c r="E11" s="22" t="n">
        <x:v>0.015113953488372092</x:v>
      </x:c>
      <x:c r="F11" s="20" t="n">
        <x:v>45869</x:v>
      </x:c>
      <x:c r="G11" s="19" t="str">
        <x:v>PAIR-REV-POST2024Q1-VOL-SPOT-PRE2025Q4</x:v>
      </x:c>
      <x:c r="H11" s="19" t="str">
        <x:v>reported/recast public filing values; descriptive only</x:v>
      </x:c>
      <x:c r="I11" s="19" t="str">
        <x:v>SRC-Q2-2025|SRC-Q2-2025</x:v>
      </x:c>
      <x:c r="J11" s="19" t="str">
        <x:v>SRC-Q2-2025: https://www.sec.gov/Archives/edgar/data/1679788/000167978825000153/q225shareholderletter.htm | SRC-Q2-2025: https://www.sec.gov/Archives/edgar/data/1679788/000167978825000153/q225shareholderletter.htm</x:v>
      </x:c>
    </x:row>
    <x:row r="12">
      <x:c r="A12" s="19" t="str">
        <x:v>Q3:25</x:v>
      </x:c>
      <x:c r="B12" s="20" t="n">
        <x:v>45930</x:v>
      </x:c>
      <x:c r="C12" s="21" t="n">
        <x:v>843.5</x:v>
      </x:c>
      <x:c r="D12" s="42" t="n">
        <x:v>59</x:v>
      </x:c>
      <x:c r="E12" s="22" t="n">
        <x:v>0.014296610169491526</x:v>
      </x:c>
      <x:c r="F12" s="20" t="n">
        <x:v>45960</x:v>
      </x:c>
      <x:c r="G12" s="19" t="str">
        <x:v>PAIR-REV-POST2024Q1-VOL-SPOT-PRE2025Q4</x:v>
      </x:c>
      <x:c r="H12" s="19" t="str">
        <x:v>reported/recast public filing values; descriptive only</x:v>
      </x:c>
      <x:c r="I12" s="19" t="str">
        <x:v>SRC-Q3-2025|SRC-Q3-2025</x:v>
      </x:c>
      <x:c r="J12" s="19" t="str">
        <x:v>SRC-Q3-2025: https://www.sec.gov/Archives/edgar/data/1679788/000167978825000207/q325shareholderletter.htm | SRC-Q3-2025: https://www.sec.gov/Archives/edgar/data/1679788/000167978825000207/q325shareholderletter.htm</x:v>
      </x:c>
    </x:row>
  </x:sheetData>
  <x:pageMargins left="0.7" right="0.7" top="0.75" bottom="0.75" header="0.3" footer="0.3"/>
</x:worksheet>
</file>